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.№ 4  Доходы на 2019" sheetId="1" r:id="rId1"/>
  </sheets>
  <definedNames>
    <definedName name="_xlnm.Print_Titles" localSheetId="0">'прил.№ 4  Доходы на 2019'!$15:$15</definedName>
    <definedName name="_xlnm.Print_Area" localSheetId="0">'прил.№ 4  Доходы на 2019'!$A$2:$D$85</definedName>
  </definedNames>
  <calcPr fullCalcOnLoad="1"/>
</workbook>
</file>

<file path=xl/sharedStrings.xml><?xml version="1.0" encoding="utf-8"?>
<sst xmlns="http://schemas.openxmlformats.org/spreadsheetml/2006/main" count="153" uniqueCount="151">
  <si>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</si>
  <si>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</si>
  <si>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Доходы от продажи земельных участков, государственная собственность на которые не разграничена</t>
  </si>
  <si>
    <t xml:space="preserve">  ШТРАФЫ, САНКЦИИ, ВОЗМЕЩЕНИЕ УЩЕРБА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</si>
  <si>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</si>
  <si>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</si>
  <si>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Прочие поступления от денежных взысканий (штрафов) и иных сумм в возмещение ущерба</t>
  </si>
  <si>
    <t xml:space="preserve">  БЕЗВОЗМЕЗДНЫЕ ПОСТУПЛЕНИЯ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</si>
  <si>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</si>
  <si>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</si>
  <si>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Прочие субсидии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</si>
  <si>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</si>
  <si>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</si>
  <si>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Прочие субвенции</t>
  </si>
  <si>
    <t xml:space="preserve">  Иные межбюджетные трансферты</t>
  </si>
  <si>
    <t>Наименование доходов</t>
  </si>
  <si>
    <t xml:space="preserve">ИТОГО ДОХОДОВ </t>
  </si>
  <si>
    <t>Прогнозируемое поступление доходов</t>
  </si>
  <si>
    <t xml:space="preserve">        к решению Собрания депутатов </t>
  </si>
  <si>
    <t xml:space="preserve">         МО "Плесецкий муниципальный район"</t>
  </si>
  <si>
    <t>1000000000 0000 000</t>
  </si>
  <si>
    <t>1010000000 0000 000</t>
  </si>
  <si>
    <t>1010200001 0000 110</t>
  </si>
  <si>
    <t>1050000000 0000 000</t>
  </si>
  <si>
    <t>1080000000 0000 000</t>
  </si>
  <si>
    <t>1080300001 0000 110</t>
  </si>
  <si>
    <t>1080700001 0000 110</t>
  </si>
  <si>
    <t>1110000000 0000 000</t>
  </si>
  <si>
    <t>1110500000 0000 120</t>
  </si>
  <si>
    <t>1110501000 0000 120</t>
  </si>
  <si>
    <t>1110502000 0000 120</t>
  </si>
  <si>
    <t>1110503000 0000 120</t>
  </si>
  <si>
    <t>1120000000 0000 000</t>
  </si>
  <si>
    <t>1120100001 0000 120</t>
  </si>
  <si>
    <t>1130000000 0000 000</t>
  </si>
  <si>
    <t>1140000000 0000 000</t>
  </si>
  <si>
    <t>1140600000 0000 430</t>
  </si>
  <si>
    <t>1140601000 0000 430</t>
  </si>
  <si>
    <t>1160000000 0000 000</t>
  </si>
  <si>
    <t>1160300000 0000 140</t>
  </si>
  <si>
    <t>1162500001 0000 140</t>
  </si>
  <si>
    <t>1162800001 0000 140</t>
  </si>
  <si>
    <t>1169000000 0000 140</t>
  </si>
  <si>
    <t>2000000000 0000 000</t>
  </si>
  <si>
    <t>2020000000 0000 000</t>
  </si>
  <si>
    <t>1140602000 0000 430</t>
  </si>
  <si>
    <t>1140200000 0000 000</t>
  </si>
  <si>
    <t>Код бюджетной классификации РФ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</si>
  <si>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</si>
  <si>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</si>
  <si>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</si>
  <si>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</si>
  <si>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</si>
  <si>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1160600001 0000 140</t>
  </si>
  <si>
    <t>1160800001 0000 140</t>
  </si>
  <si>
    <t>БЕЗВОЗМЕЗДНЫЕ ПОСТУПЛЕНИЯ ОТ ДРУГИХ БЮДЖЕТОВ БЮДЖЕТНОЙ СИСТЕМЫ РОССИЙСКОЙ ФЕДЕРАЦИИ</t>
  </si>
  <si>
    <t>1050200002 0000 110</t>
  </si>
  <si>
    <t>1050300001 0000 110</t>
  </si>
  <si>
    <t xml:space="preserve">  ДОХОДЫ ОТ ПРОДАЖИ МАТЕРИАЛЬНЫХ И НЕМАТЕРИАЛЬНЫХ АКТИВОВ</t>
  </si>
  <si>
    <t xml:space="preserve"> 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</si>
  <si>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</si>
  <si>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1130100000 0000 130</t>
  </si>
  <si>
    <t xml:space="preserve">   Доходы от оказания платных услуг (работ)</t>
  </si>
  <si>
    <t>2 18 00000 00 0000 000</t>
  </si>
  <si>
    <t>2 19 00000 00 0000 000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</si>
  <si>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</si>
  <si>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</si>
  <si>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2 18 00000 00 0000 151</t>
  </si>
  <si>
    <t xml:space="preserve">  ВОЗВРАТ ОСТАТКОВ СУБСИДИЙ, СУБВЕНЦИЙ,  И ИНЫХ МЕЖБЮДЖЕТНЫХ ТРАНСФЕРТОВ,  ИМЕЮЩИХ ЦЕЛЕВОЕ НАЗНАЧЕНИЕ,  ПРОШЛЫХ ЛЕТ</t>
  </si>
  <si>
    <t>БЕЗВОЗМЕЗДНЫЕ ПОСТУПЛЕНИЯ ОТ НЕРЕЗИДЕНТОВ</t>
  </si>
  <si>
    <t xml:space="preserve"> Безвозмездные поступления от нерезидентов в бюджеты муниципальных районов</t>
  </si>
  <si>
    <t>2010000000 0000 180</t>
  </si>
  <si>
    <t>2010500005 0000 180</t>
  </si>
  <si>
    <t>1050400002 0000 110</t>
  </si>
  <si>
    <t xml:space="preserve">  ДОХОДЫ ОТ ОКАЗАНИЯ ПЛАТНЫХ УСЛУГ (РАБОТ) И КОМПЕНСАЦИИ ЗАТРАТ ГОСУДАРСТВА</t>
  </si>
  <si>
    <t xml:space="preserve">  Субсидии бюджетам бюджетной системы Российской Федерации (межбюджетные субсидии)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</si>
  <si>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</si>
  <si>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Сумма,                     тыс. рублей</t>
  </si>
  <si>
    <t xml:space="preserve">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</si>
  <si>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1164300001 0000 140</t>
  </si>
  <si>
    <t xml:space="preserve"> Субсидии бюджетам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</si>
  <si>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НАЛОГИ НА ТОВАРЫ (РАБОТЫ, УСЛУГИ), РЕАЛИЗУЕМЫЕ НА ТЕРРИТОРИИ РОССИЙСКОЙ ФЕДЕРАЦИИ</t>
  </si>
  <si>
    <t xml:space="preserve"> 1030000000 0000 000</t>
  </si>
  <si>
    <t>Акцизы по подакцизным товарам (продукции), производимым на территории Российской Федерации</t>
  </si>
  <si>
    <t xml:space="preserve"> 1030200001 0000 110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</si>
  <si>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</si>
  <si>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</si>
  <si>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</si>
  <si>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осуществление полномочий по составлению (изменению) списков кандидатов в присяжные заседатели федеральных судов общей юрисдикции в РФ</t>
  </si>
  <si>
    <t xml:space="preserve"> бюджета муниципального района на 2019 год</t>
  </si>
  <si>
    <t>Денежные взыскания (штрафы) за административные правонарушения в области дорожного движения</t>
  </si>
  <si>
    <t xml:space="preserve"> 1163000000 0000 140</t>
  </si>
  <si>
    <t>1110904000 0000 120</t>
  </si>
  <si>
    <t>2021000000 0000 150</t>
  </si>
  <si>
    <t>2021500105 0000 150</t>
  </si>
  <si>
    <t>2022000000 0000 150</t>
  </si>
  <si>
    <t>2022021600 0000 150</t>
  </si>
  <si>
    <t>2022999900 0000 150</t>
  </si>
  <si>
    <t>2023000000 0000 150</t>
  </si>
  <si>
    <t>2023511800 0000 150</t>
  </si>
  <si>
    <t>20235120000000150</t>
  </si>
  <si>
    <t>2023002400 0000 150</t>
  </si>
  <si>
    <t>2023002900 0000 150</t>
  </si>
  <si>
    <t>2023508200 0000 150</t>
  </si>
  <si>
    <t>2023999900 0000 150</t>
  </si>
  <si>
    <t>2020400000 0000 150</t>
  </si>
  <si>
    <t>2024999900 0000 150</t>
  </si>
  <si>
    <t>Прочие межбюджетные трансферты, передаваемые бюджетам муниципальных районов</t>
  </si>
  <si>
    <t>2023999800 0000 150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</si>
  <si>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</si>
  <si>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от  20 декабря  2018 года  №  73 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</si>
  <si>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</si>
  <si>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2022546700 0000 150</t>
  </si>
  <si>
    <t>Субсидии бюджетам муниципальных районов на реализацию программ формирования современной городской среды</t>
  </si>
  <si>
    <t>2022555500 0000 150</t>
  </si>
  <si>
    <t>Субсидии бюджетам муниципальных районов на реализацию мероприятий по обеспечению жильем молодых семей</t>
  </si>
  <si>
    <t>2022549700 0000 150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</si>
  <si>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</si>
  <si>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2022509700 0000 150</t>
  </si>
  <si>
    <t>Субсидии на обеспечение устойчивого развития сельских территорий</t>
  </si>
  <si>
    <t>2022556700 0000 150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</si>
  <si>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</si>
  <si>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2024001405 0000 150</t>
  </si>
  <si>
    <t xml:space="preserve">Единая субвенция </t>
  </si>
  <si>
    <t>1170000000 0000 000</t>
  </si>
  <si>
    <t xml:space="preserve"> ПРОЧИЕ НЕНАЛОГОВЫЕ ДОХОДЫ</t>
  </si>
  <si>
    <t xml:space="preserve">Прочие денежные взыскания (штрафы) за правонарушения в области дорожного движения
</t>
  </si>
  <si>
    <t xml:space="preserve">1 163000001 0000 140
</t>
  </si>
  <si>
    <t>Суммы по искам о возмещении вреда, причиненного окружающей среде, подлежащие зачислению в бюджеты муниципальных районов</t>
  </si>
  <si>
    <t xml:space="preserve">1 163503005 0000 140
</t>
  </si>
  <si>
    <t>Дотация на поддержку мер по обеспечению сбалансированности местных бюджетов</t>
  </si>
  <si>
    <t>2021500205 0000 150</t>
  </si>
  <si>
    <t>1130200000 0000 130</t>
  </si>
  <si>
    <t>Доходы от компенсации затрат государства</t>
  </si>
  <si>
    <t>НАЛОГИ НА ПРИБЫЛЬ, 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</si>
  <si>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</si>
  <si>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</si>
  <si>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</si>
  <si>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</si>
  <si>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</si>
  <si>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</si>
  <si>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</si>
  <si>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</si>
  <si>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</si>
  <si>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</si>
  <si>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</si>
  <si>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</si>
  <si>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"</t>
  </si>
  <si>
    <t xml:space="preserve">   Приложение № 2 </t>
  </si>
  <si>
    <t xml:space="preserve">         от 19 декабря 2019 года  №  118</t>
  </si>
  <si>
    <t xml:space="preserve">  Приложение № 4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</si>
</sst>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_-* #,##0.0_р_._-;\-* #,##0.0_р_._-;_-* &quot;-&quot;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_р_."/>
    <numFmt numFmtId="195" formatCode="_(* #,##0.000_);_(* \(#,##0.000\);_(* &quot;-&quot;??_);_(@_)"/>
    <numFmt numFmtId="196" formatCode="_(* #,##0.0000_);_(* \(#,##0.0000\);_(* &quot;-&quot;??_);_(@_)"/>
    <numFmt numFmtId="197" formatCode="0.0"/>
    <numFmt numFmtId="198" formatCode="0.000"/>
    <numFmt numFmtId="199" formatCode="_-* #,##0.0\ _₽_-;\-* #,##0.0\ _₽_-;_-* &quot;-&quot;?\ _₽_-;_-@_-"/>
  </numFmts>
  <fonts count="4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88" fontId="0" fillId="0" borderId="0" xfId="59" applyNumberFormat="1" applyFont="1" applyFill="1" applyAlignment="1">
      <alignment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 vertical="top"/>
    </xf>
    <xf numFmtId="0" fontId="1" fillId="0" borderId="0" xfId="0" applyFont="1" applyFill="1" applyAlignment="1">
      <alignment wrapText="1"/>
    </xf>
    <xf numFmtId="0" fontId="1" fillId="33" borderId="0" xfId="0" applyFont="1" applyFill="1" applyAlignment="1">
      <alignment/>
    </xf>
    <xf numFmtId="199" fontId="1" fillId="0" borderId="0" xfId="0" applyNumberFormat="1" applyFont="1" applyFill="1" applyAlignment="1">
      <alignment/>
    </xf>
    <xf numFmtId="0" fontId="1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top" wrapText="1"/>
    </xf>
    <xf numFmtId="188" fontId="5" fillId="0" borderId="12" xfId="59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justify" vertical="top" wrapText="1"/>
    </xf>
    <xf numFmtId="49" fontId="5" fillId="0" borderId="14" xfId="0" applyNumberFormat="1" applyFont="1" applyFill="1" applyBorder="1" applyAlignment="1">
      <alignment horizontal="center" vertical="center" shrinkToFit="1"/>
    </xf>
    <xf numFmtId="188" fontId="5" fillId="0" borderId="14" xfId="59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justify" vertical="top" wrapText="1"/>
    </xf>
    <xf numFmtId="49" fontId="5" fillId="0" borderId="16" xfId="0" applyNumberFormat="1" applyFont="1" applyFill="1" applyBorder="1" applyAlignment="1">
      <alignment horizontal="center" vertical="center" shrinkToFit="1"/>
    </xf>
    <xf numFmtId="188" fontId="5" fillId="0" borderId="16" xfId="59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horizontal="justify" vertical="top" wrapText="1"/>
    </xf>
    <xf numFmtId="49" fontId="5" fillId="0" borderId="17" xfId="0" applyNumberFormat="1" applyFont="1" applyFill="1" applyBorder="1" applyAlignment="1">
      <alignment horizontal="center" vertical="center" shrinkToFit="1"/>
    </xf>
    <xf numFmtId="188" fontId="5" fillId="0" borderId="11" xfId="61" applyNumberFormat="1" applyFont="1" applyFill="1" applyBorder="1" applyAlignment="1">
      <alignment vertical="center"/>
    </xf>
    <xf numFmtId="188" fontId="5" fillId="33" borderId="18" xfId="59" applyNumberFormat="1" applyFont="1" applyFill="1" applyBorder="1" applyAlignment="1">
      <alignment vertical="center"/>
    </xf>
    <xf numFmtId="0" fontId="5" fillId="33" borderId="13" xfId="0" applyFont="1" applyFill="1" applyBorder="1" applyAlignment="1">
      <alignment horizontal="justify" vertical="top" wrapText="1"/>
    </xf>
    <xf numFmtId="49" fontId="5" fillId="33" borderId="14" xfId="0" applyNumberFormat="1" applyFont="1" applyFill="1" applyBorder="1" applyAlignment="1">
      <alignment horizontal="center" vertical="center" shrinkToFit="1"/>
    </xf>
    <xf numFmtId="188" fontId="5" fillId="33" borderId="14" xfId="59" applyNumberFormat="1" applyFont="1" applyFill="1" applyBorder="1" applyAlignment="1">
      <alignment vertical="center"/>
    </xf>
    <xf numFmtId="0" fontId="5" fillId="33" borderId="11" xfId="52" applyNumberFormat="1" applyFont="1" applyFill="1" applyBorder="1" applyAlignment="1" applyProtection="1">
      <alignment wrapText="1"/>
      <protection hidden="1"/>
    </xf>
    <xf numFmtId="188" fontId="5" fillId="33" borderId="16" xfId="59" applyNumberFormat="1" applyFont="1" applyFill="1" applyBorder="1" applyAlignment="1">
      <alignment vertical="center"/>
    </xf>
    <xf numFmtId="188" fontId="5" fillId="33" borderId="11" xfId="59" applyNumberFormat="1" applyFont="1" applyFill="1" applyBorder="1" applyAlignment="1">
      <alignment vertical="center"/>
    </xf>
    <xf numFmtId="0" fontId="5" fillId="33" borderId="19" xfId="52" applyNumberFormat="1" applyFont="1" applyFill="1" applyBorder="1" applyAlignment="1" applyProtection="1">
      <alignment wrapText="1"/>
      <protection hidden="1"/>
    </xf>
    <xf numFmtId="0" fontId="5" fillId="33" borderId="13" xfId="0" applyFont="1" applyFill="1" applyBorder="1" applyAlignment="1">
      <alignment horizontal="justify" wrapText="1"/>
    </xf>
    <xf numFmtId="49" fontId="5" fillId="33" borderId="14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justify" vertical="center" wrapText="1"/>
    </xf>
    <xf numFmtId="188" fontId="5" fillId="33" borderId="13" xfId="59" applyNumberFormat="1" applyFont="1" applyFill="1" applyBorder="1" applyAlignment="1">
      <alignment vertical="center"/>
    </xf>
    <xf numFmtId="0" fontId="5" fillId="33" borderId="20" xfId="0" applyFont="1" applyFill="1" applyBorder="1" applyAlignment="1">
      <alignment horizontal="justify" vertical="top" wrapText="1"/>
    </xf>
    <xf numFmtId="49" fontId="5" fillId="33" borderId="19" xfId="0" applyNumberFormat="1" applyFont="1" applyFill="1" applyBorder="1" applyAlignment="1">
      <alignment horizontal="center" shrinkToFit="1"/>
    </xf>
    <xf numFmtId="188" fontId="5" fillId="33" borderId="19" xfId="59" applyNumberFormat="1" applyFont="1" applyFill="1" applyBorder="1" applyAlignment="1">
      <alignment/>
    </xf>
    <xf numFmtId="194" fontId="5" fillId="33" borderId="11" xfId="59" applyNumberFormat="1" applyFont="1" applyFill="1" applyBorder="1" applyAlignment="1">
      <alignment vertical="center"/>
    </xf>
    <xf numFmtId="0" fontId="5" fillId="33" borderId="21" xfId="0" applyFont="1" applyFill="1" applyBorder="1" applyAlignment="1">
      <alignment horizontal="justify" vertical="top" wrapText="1"/>
    </xf>
    <xf numFmtId="49" fontId="5" fillId="33" borderId="1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justify" vertical="center" wrapText="1"/>
    </xf>
    <xf numFmtId="49" fontId="5" fillId="0" borderId="12" xfId="0" applyNumberFormat="1" applyFont="1" applyFill="1" applyBorder="1" applyAlignment="1">
      <alignment horizontal="center" vertical="center" shrinkToFit="1"/>
    </xf>
    <xf numFmtId="188" fontId="5" fillId="0" borderId="12" xfId="59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justify" vertical="top" wrapText="1"/>
    </xf>
    <xf numFmtId="49" fontId="5" fillId="0" borderId="22" xfId="0" applyNumberFormat="1" applyFont="1" applyFill="1" applyBorder="1" applyAlignment="1">
      <alignment horizontal="center" vertical="center" shrinkToFit="1"/>
    </xf>
    <xf numFmtId="188" fontId="5" fillId="0" borderId="22" xfId="59" applyNumberFormat="1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horizontal="center" vertical="center" shrinkToFit="1"/>
    </xf>
    <xf numFmtId="188" fontId="5" fillId="0" borderId="13" xfId="59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justify" vertical="top" wrapText="1"/>
    </xf>
    <xf numFmtId="49" fontId="5" fillId="0" borderId="18" xfId="0" applyNumberFormat="1" applyFont="1" applyFill="1" applyBorder="1" applyAlignment="1">
      <alignment horizontal="center" vertical="center" shrinkToFit="1"/>
    </xf>
    <xf numFmtId="188" fontId="5" fillId="0" borderId="18" xfId="59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shrinkToFit="1"/>
    </xf>
    <xf numFmtId="188" fontId="5" fillId="0" borderId="14" xfId="59" applyNumberFormat="1" applyFont="1" applyFill="1" applyBorder="1" applyAlignment="1">
      <alignment/>
    </xf>
    <xf numFmtId="49" fontId="5" fillId="0" borderId="17" xfId="0" applyNumberFormat="1" applyFont="1" applyFill="1" applyBorder="1" applyAlignment="1">
      <alignment horizontal="center" shrinkToFit="1"/>
    </xf>
    <xf numFmtId="49" fontId="5" fillId="33" borderId="14" xfId="0" applyNumberFormat="1" applyFont="1" applyFill="1" applyBorder="1" applyAlignment="1">
      <alignment horizontal="center" wrapText="1" shrinkToFit="1"/>
    </xf>
    <xf numFmtId="0" fontId="5" fillId="0" borderId="21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justify" vertical="top" wrapText="1"/>
    </xf>
    <xf numFmtId="49" fontId="5" fillId="0" borderId="25" xfId="0" applyNumberFormat="1" applyFont="1" applyFill="1" applyBorder="1" applyAlignment="1">
      <alignment horizontal="center" vertical="center" shrinkToFit="1"/>
    </xf>
    <xf numFmtId="188" fontId="5" fillId="0" borderId="25" xfId="59" applyNumberFormat="1" applyFont="1" applyFill="1" applyBorder="1" applyAlignment="1">
      <alignment vertical="center"/>
    </xf>
    <xf numFmtId="0" fontId="5" fillId="33" borderId="26" xfId="0" applyFont="1" applyFill="1" applyBorder="1" applyAlignment="1">
      <alignment horizontal="justify" vertical="center" wrapText="1"/>
    </xf>
    <xf numFmtId="49" fontId="5" fillId="33" borderId="27" xfId="0" applyNumberFormat="1" applyFont="1" applyFill="1" applyBorder="1" applyAlignment="1">
      <alignment horizontal="center" vertical="center" shrinkToFit="1"/>
    </xf>
    <xf numFmtId="188" fontId="5" fillId="33" borderId="27" xfId="59" applyNumberFormat="1" applyFont="1" applyFill="1" applyBorder="1" applyAlignment="1">
      <alignment vertical="center"/>
    </xf>
    <xf numFmtId="0" fontId="5" fillId="33" borderId="26" xfId="0" applyFont="1" applyFill="1" applyBorder="1" applyAlignment="1">
      <alignment horizontal="justify" vertical="top" wrapText="1"/>
    </xf>
    <xf numFmtId="0" fontId="5" fillId="33" borderId="11" xfId="0" applyFont="1" applyFill="1" applyBorder="1" applyAlignment="1">
      <alignment horizontal="justify" vertical="top" wrapText="1"/>
    </xf>
    <xf numFmtId="49" fontId="5" fillId="33" borderId="12" xfId="0" applyNumberFormat="1" applyFont="1" applyFill="1" applyBorder="1" applyAlignment="1">
      <alignment horizontal="center" vertical="center" shrinkToFit="1"/>
    </xf>
    <xf numFmtId="188" fontId="5" fillId="33" borderId="12" xfId="59" applyNumberFormat="1" applyFont="1" applyFill="1" applyBorder="1" applyAlignment="1">
      <alignment vertical="center"/>
    </xf>
    <xf numFmtId="0" fontId="5" fillId="33" borderId="28" xfId="0" applyFont="1" applyFill="1" applyBorder="1" applyAlignment="1">
      <alignment horizontal="justify" vertical="top" wrapText="1"/>
    </xf>
    <xf numFmtId="49" fontId="5" fillId="33" borderId="23" xfId="0" applyNumberFormat="1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left" vertical="top" wrapText="1"/>
    </xf>
    <xf numFmtId="49" fontId="5" fillId="33" borderId="26" xfId="0" applyNumberFormat="1" applyFont="1" applyFill="1" applyBorder="1" applyAlignment="1">
      <alignment horizontal="center" vertical="center"/>
    </xf>
    <xf numFmtId="194" fontId="5" fillId="33" borderId="26" xfId="59" applyNumberFormat="1" applyFont="1" applyFill="1" applyBorder="1" applyAlignment="1">
      <alignment vertical="center"/>
    </xf>
    <xf numFmtId="0" fontId="5" fillId="33" borderId="12" xfId="0" applyNumberFormat="1" applyFont="1" applyFill="1" applyBorder="1" applyAlignment="1">
      <alignment vertical="center"/>
    </xf>
    <xf numFmtId="0" fontId="5" fillId="33" borderId="30" xfId="52" applyNumberFormat="1" applyFont="1" applyFill="1" applyBorder="1" applyAlignment="1" applyProtection="1" quotePrefix="1">
      <alignment horizontal="center" vertical="center" wrapText="1"/>
      <protection hidden="1"/>
    </xf>
    <xf numFmtId="0" fontId="5" fillId="33" borderId="31" xfId="52" applyNumberFormat="1" applyFont="1" applyFill="1" applyBorder="1" applyAlignment="1" applyProtection="1" quotePrefix="1">
      <alignment horizontal="center" vertical="center" wrapText="1"/>
      <protection hidden="1"/>
    </xf>
    <xf numFmtId="0" fontId="5" fillId="33" borderId="11" xfId="52" applyNumberFormat="1" applyFont="1" applyFill="1" applyBorder="1" applyAlignment="1" applyProtection="1" quotePrefix="1">
      <alignment horizontal="center" vertical="center" wrapText="1"/>
      <protection hidden="1"/>
    </xf>
    <xf numFmtId="1" fontId="5" fillId="33" borderId="31" xfId="52" applyNumberFormat="1" applyFont="1" applyFill="1" applyBorder="1" applyAlignment="1" applyProtection="1" quotePrefix="1">
      <alignment horizontal="center" wrapText="1"/>
      <protection hidden="1"/>
    </xf>
    <xf numFmtId="0" fontId="5" fillId="33" borderId="23" xfId="0" applyFont="1" applyFill="1" applyBorder="1" applyAlignment="1">
      <alignment horizontal="justify" vertical="top" wrapText="1"/>
    </xf>
    <xf numFmtId="49" fontId="5" fillId="33" borderId="18" xfId="0" applyNumberFormat="1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justify" vertical="top" wrapText="1"/>
    </xf>
    <xf numFmtId="49" fontId="5" fillId="33" borderId="22" xfId="0" applyNumberFormat="1" applyFont="1" applyFill="1" applyBorder="1" applyAlignment="1">
      <alignment horizontal="center" vertical="center" shrinkToFit="1"/>
    </xf>
    <xf numFmtId="188" fontId="5" fillId="33" borderId="22" xfId="59" applyNumberFormat="1" applyFont="1" applyFill="1" applyBorder="1" applyAlignment="1">
      <alignment vertic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7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70.8515625" style="2" customWidth="1"/>
    <col min="2" max="2" width="24.421875" style="2" customWidth="1"/>
    <col min="3" max="3" width="16.00390625" style="3" customWidth="1"/>
    <col min="4" max="4" width="1.8515625" style="1" customWidth="1"/>
    <col min="5" max="5" width="9.140625" style="1" customWidth="1"/>
    <col min="6" max="6" width="22.28125" style="1" customWidth="1"/>
    <col min="7" max="16384" width="9.140625" style="1" customWidth="1"/>
  </cols>
  <sheetData>
    <row r="2" ht="12.75">
      <c r="C2" s="17" t="s">
        <v>148</v>
      </c>
    </row>
    <row r="3" ht="12.75">
      <c r="C3" s="17" t="s">
        <v>18</v>
      </c>
    </row>
    <row r="4" ht="12.75">
      <c r="C4" s="17" t="s">
        <v>19</v>
      </c>
    </row>
    <row r="5" ht="12.75">
      <c r="C5" s="17" t="s">
        <v>149</v>
      </c>
    </row>
    <row r="7" spans="1:3" s="5" customFormat="1" ht="12.75">
      <c r="A7" s="6"/>
      <c r="B7" s="7"/>
      <c r="C7" s="7" t="s">
        <v>150</v>
      </c>
    </row>
    <row r="8" spans="2:3" s="5" customFormat="1" ht="12.75">
      <c r="B8" s="7"/>
      <c r="C8" s="7" t="s">
        <v>18</v>
      </c>
    </row>
    <row r="9" spans="2:3" s="5" customFormat="1" ht="12.75">
      <c r="B9" s="7"/>
      <c r="C9" s="7" t="s">
        <v>19</v>
      </c>
    </row>
    <row r="10" spans="2:3" s="5" customFormat="1" ht="12.75">
      <c r="B10" s="7"/>
      <c r="C10" s="7" t="s">
        <v>110</v>
      </c>
    </row>
    <row r="11" spans="1:3" s="5" customFormat="1" ht="7.5" customHeight="1">
      <c r="A11" s="4"/>
      <c r="B11" s="6"/>
      <c r="C11" s="6"/>
    </row>
    <row r="12" spans="1:3" s="5" customFormat="1" ht="15.75">
      <c r="A12" s="90" t="s">
        <v>17</v>
      </c>
      <c r="B12" s="90"/>
      <c r="C12" s="90"/>
    </row>
    <row r="13" spans="1:3" s="5" customFormat="1" ht="15" customHeight="1">
      <c r="A13" s="91" t="s">
        <v>89</v>
      </c>
      <c r="B13" s="91"/>
      <c r="C13" s="91"/>
    </row>
    <row r="14" spans="1:3" s="5" customFormat="1" ht="10.5" customHeight="1">
      <c r="A14" s="18"/>
      <c r="B14" s="18"/>
      <c r="C14" s="18"/>
    </row>
    <row r="15" spans="1:6" s="8" customFormat="1" ht="33" customHeight="1">
      <c r="A15" s="19" t="s">
        <v>15</v>
      </c>
      <c r="B15" s="20" t="s">
        <v>47</v>
      </c>
      <c r="C15" s="21" t="s">
        <v>77</v>
      </c>
      <c r="F15" s="16"/>
    </row>
    <row r="16" spans="1:3" s="9" customFormat="1" ht="22.5" customHeight="1">
      <c r="A16" s="49" t="s">
        <v>135</v>
      </c>
      <c r="B16" s="50" t="s">
        <v>20</v>
      </c>
      <c r="C16" s="51">
        <f>SUM(C17+C19+C21+C25+C28+C34+C36+C39+C44+C55)</f>
        <v>233823.6</v>
      </c>
    </row>
    <row r="17" spans="1:3" s="8" customFormat="1" ht="15.75">
      <c r="A17" s="52" t="s">
        <v>134</v>
      </c>
      <c r="B17" s="53" t="s">
        <v>21</v>
      </c>
      <c r="C17" s="54">
        <f>SUM(C18)</f>
        <v>174385</v>
      </c>
    </row>
    <row r="18" spans="1:3" s="8" customFormat="1" ht="15" customHeight="1">
      <c r="A18" s="22" t="s">
        <v>136</v>
      </c>
      <c r="B18" s="23" t="s">
        <v>22</v>
      </c>
      <c r="C18" s="24">
        <v>174385</v>
      </c>
    </row>
    <row r="19" spans="1:3" s="8" customFormat="1" ht="29.25" customHeight="1">
      <c r="A19" s="22" t="s">
        <v>81</v>
      </c>
      <c r="B19" s="23" t="s">
        <v>82</v>
      </c>
      <c r="C19" s="24">
        <f>C20</f>
        <v>9610.7</v>
      </c>
    </row>
    <row r="20" spans="1:3" s="8" customFormat="1" ht="15" customHeight="1">
      <c r="A20" s="22" t="s">
        <v>83</v>
      </c>
      <c r="B20" s="23" t="s">
        <v>84</v>
      </c>
      <c r="C20" s="24">
        <v>9610.7</v>
      </c>
    </row>
    <row r="21" spans="1:3" s="8" customFormat="1" ht="15.75">
      <c r="A21" s="22" t="s">
        <v>137</v>
      </c>
      <c r="B21" s="23" t="s">
        <v>23</v>
      </c>
      <c r="C21" s="24">
        <f>SUM(C22+C23+C24)</f>
        <v>24447</v>
      </c>
    </row>
    <row r="22" spans="1:3" s="8" customFormat="1" ht="17.25" customHeight="1">
      <c r="A22" s="22" t="s">
        <v>138</v>
      </c>
      <c r="B22" s="23" t="s">
        <v>56</v>
      </c>
      <c r="C22" s="24">
        <v>24140</v>
      </c>
    </row>
    <row r="23" spans="1:3" s="8" customFormat="1" ht="15" customHeight="1">
      <c r="A23" s="22" t="s">
        <v>139</v>
      </c>
      <c r="B23" s="23" t="s">
        <v>57</v>
      </c>
      <c r="C23" s="24">
        <v>75</v>
      </c>
    </row>
    <row r="24" spans="1:3" s="9" customFormat="1" ht="16.5" customHeight="1">
      <c r="A24" s="22" t="s">
        <v>140</v>
      </c>
      <c r="B24" s="23" t="s">
        <v>73</v>
      </c>
      <c r="C24" s="24">
        <v>232</v>
      </c>
    </row>
    <row r="25" spans="1:3" s="8" customFormat="1" ht="15.75">
      <c r="A25" s="22" t="s">
        <v>141</v>
      </c>
      <c r="B25" s="23" t="s">
        <v>24</v>
      </c>
      <c r="C25" s="24">
        <f>SUM(C26+C27)</f>
        <v>6665</v>
      </c>
    </row>
    <row r="26" spans="1:3" s="10" customFormat="1" ht="28.5" customHeight="1">
      <c r="A26" s="22" t="s">
        <v>142</v>
      </c>
      <c r="B26" s="55" t="s">
        <v>25</v>
      </c>
      <c r="C26" s="56">
        <v>6220</v>
      </c>
    </row>
    <row r="27" spans="1:3" s="10" customFormat="1" ht="28.5" customHeight="1">
      <c r="A27" s="22" t="s">
        <v>143</v>
      </c>
      <c r="B27" s="55" t="s">
        <v>26</v>
      </c>
      <c r="C27" s="56">
        <v>445</v>
      </c>
    </row>
    <row r="28" spans="1:3" s="8" customFormat="1" ht="34.5" customHeight="1">
      <c r="A28" s="22" t="s">
        <v>144</v>
      </c>
      <c r="B28" s="23" t="s">
        <v>27</v>
      </c>
      <c r="C28" s="24">
        <f>SUM(C29)</f>
        <v>9248.5</v>
      </c>
    </row>
    <row r="29" spans="1:3" s="10" customFormat="1" ht="76.5" customHeight="1">
      <c r="A29" s="22" t="s">
        <v>145</v>
      </c>
      <c r="B29" s="23" t="s">
        <v>28</v>
      </c>
      <c r="C29" s="24">
        <f>SUM(C30+C31+C32+C33)</f>
        <v>9248.5</v>
      </c>
    </row>
    <row r="30" spans="1:3" s="8" customFormat="1" ht="60" customHeight="1">
      <c r="A30" s="22" t="s">
        <v>146</v>
      </c>
      <c r="B30" s="23" t="s">
        <v>29</v>
      </c>
      <c r="C30" s="24">
        <v>7198.5</v>
      </c>
    </row>
    <row r="31" spans="1:3" s="8" customFormat="1" ht="77.25" customHeight="1">
      <c r="A31" s="22" t="s">
        <v>48</v>
      </c>
      <c r="B31" s="23" t="s">
        <v>30</v>
      </c>
      <c r="C31" s="24">
        <v>200</v>
      </c>
    </row>
    <row r="32" spans="1:3" s="8" customFormat="1" ht="77.25" customHeight="1">
      <c r="A32" s="25" t="s">
        <v>49</v>
      </c>
      <c r="B32" s="26" t="s">
        <v>31</v>
      </c>
      <c r="C32" s="27">
        <v>1350</v>
      </c>
    </row>
    <row r="33" spans="1:3" s="8" customFormat="1" ht="54.75" customHeight="1">
      <c r="A33" s="28" t="s">
        <v>109</v>
      </c>
      <c r="B33" s="29" t="s">
        <v>92</v>
      </c>
      <c r="C33" s="30">
        <v>500</v>
      </c>
    </row>
    <row r="34" spans="1:3" s="8" customFormat="1" ht="15.75">
      <c r="A34" s="57" t="s">
        <v>0</v>
      </c>
      <c r="B34" s="58" t="s">
        <v>32</v>
      </c>
      <c r="C34" s="59">
        <f>SUM(C35)</f>
        <v>988.9</v>
      </c>
    </row>
    <row r="35" spans="1:3" s="8" customFormat="1" ht="15.75" customHeight="1">
      <c r="A35" s="22" t="s">
        <v>1</v>
      </c>
      <c r="B35" s="23" t="s">
        <v>33</v>
      </c>
      <c r="C35" s="24">
        <v>988.9</v>
      </c>
    </row>
    <row r="36" spans="1:3" s="8" customFormat="1" ht="27" customHeight="1">
      <c r="A36" s="22" t="s">
        <v>74</v>
      </c>
      <c r="B36" s="23" t="s">
        <v>34</v>
      </c>
      <c r="C36" s="24">
        <f>C37+C38</f>
        <v>10.5</v>
      </c>
    </row>
    <row r="37" spans="1:3" s="10" customFormat="1" ht="15" customHeight="1">
      <c r="A37" s="22" t="s">
        <v>62</v>
      </c>
      <c r="B37" s="23" t="s">
        <v>61</v>
      </c>
      <c r="C37" s="24">
        <v>5</v>
      </c>
    </row>
    <row r="38" spans="1:3" s="10" customFormat="1" ht="15" customHeight="1">
      <c r="A38" s="22" t="s">
        <v>133</v>
      </c>
      <c r="B38" s="23" t="s">
        <v>132</v>
      </c>
      <c r="C38" s="24">
        <v>5.5</v>
      </c>
    </row>
    <row r="39" spans="1:3" s="10" customFormat="1" ht="15" customHeight="1">
      <c r="A39" s="22" t="s">
        <v>58</v>
      </c>
      <c r="B39" s="23" t="s">
        <v>35</v>
      </c>
      <c r="C39" s="24">
        <f>SUM(C40+C41)</f>
        <v>2117</v>
      </c>
    </row>
    <row r="40" spans="1:3" s="10" customFormat="1" ht="53.25" customHeight="1">
      <c r="A40" s="22" t="s">
        <v>50</v>
      </c>
      <c r="B40" s="60" t="s">
        <v>46</v>
      </c>
      <c r="C40" s="61">
        <v>150</v>
      </c>
    </row>
    <row r="41" spans="1:3" s="10" customFormat="1" ht="27.75" customHeight="1">
      <c r="A41" s="22" t="s">
        <v>51</v>
      </c>
      <c r="B41" s="23" t="s">
        <v>36</v>
      </c>
      <c r="C41" s="24">
        <f>SUM(C42+C43)</f>
        <v>1967</v>
      </c>
    </row>
    <row r="42" spans="1:3" s="8" customFormat="1" ht="31.5">
      <c r="A42" s="22" t="s">
        <v>2</v>
      </c>
      <c r="B42" s="23" t="s">
        <v>37</v>
      </c>
      <c r="C42" s="24">
        <v>1367</v>
      </c>
    </row>
    <row r="43" spans="1:7" s="8" customFormat="1" ht="39.75" customHeight="1">
      <c r="A43" s="22" t="s">
        <v>52</v>
      </c>
      <c r="B43" s="23" t="s">
        <v>45</v>
      </c>
      <c r="C43" s="24">
        <v>600</v>
      </c>
      <c r="D43" s="14"/>
      <c r="E43" s="14"/>
      <c r="F43" s="14"/>
      <c r="G43" s="14"/>
    </row>
    <row r="44" spans="1:3" s="9" customFormat="1" ht="15" customHeight="1">
      <c r="A44" s="22" t="s">
        <v>3</v>
      </c>
      <c r="B44" s="23" t="s">
        <v>38</v>
      </c>
      <c r="C44" s="24">
        <f>SUM(C45:C54)</f>
        <v>6326</v>
      </c>
    </row>
    <row r="45" spans="1:3" s="10" customFormat="1" ht="29.25" customHeight="1">
      <c r="A45" s="22" t="s">
        <v>4</v>
      </c>
      <c r="B45" s="23" t="s">
        <v>39</v>
      </c>
      <c r="C45" s="24">
        <v>195</v>
      </c>
    </row>
    <row r="46" spans="1:3" s="10" customFormat="1" ht="60.75" customHeight="1">
      <c r="A46" s="22" t="s">
        <v>59</v>
      </c>
      <c r="B46" s="23" t="s">
        <v>53</v>
      </c>
      <c r="C46" s="24">
        <v>45</v>
      </c>
    </row>
    <row r="47" spans="1:3" s="10" customFormat="1" ht="64.5" customHeight="1">
      <c r="A47" s="22" t="s">
        <v>60</v>
      </c>
      <c r="B47" s="23" t="s">
        <v>54</v>
      </c>
      <c r="C47" s="24">
        <v>996</v>
      </c>
    </row>
    <row r="48" spans="1:3" s="10" customFormat="1" ht="35.25" customHeight="1">
      <c r="A48" s="22" t="s">
        <v>90</v>
      </c>
      <c r="B48" s="62" t="s">
        <v>91</v>
      </c>
      <c r="C48" s="24">
        <v>0</v>
      </c>
    </row>
    <row r="49" spans="1:3" s="10" customFormat="1" ht="105" customHeight="1">
      <c r="A49" s="22" t="s">
        <v>76</v>
      </c>
      <c r="B49" s="23" t="s">
        <v>40</v>
      </c>
      <c r="C49" s="24">
        <v>956</v>
      </c>
    </row>
    <row r="50" spans="1:3" s="10" customFormat="1" ht="52.5" customHeight="1">
      <c r="A50" s="22" t="s">
        <v>5</v>
      </c>
      <c r="B50" s="23" t="s">
        <v>41</v>
      </c>
      <c r="C50" s="24">
        <v>1321</v>
      </c>
    </row>
    <row r="51" spans="1:3" s="10" customFormat="1" ht="30" customHeight="1">
      <c r="A51" s="47" t="s">
        <v>126</v>
      </c>
      <c r="B51" s="63" t="s">
        <v>127</v>
      </c>
      <c r="C51" s="24">
        <v>434</v>
      </c>
    </row>
    <row r="52" spans="1:3" s="10" customFormat="1" ht="37.5" customHeight="1">
      <c r="A52" s="47" t="s">
        <v>128</v>
      </c>
      <c r="B52" s="63" t="s">
        <v>129</v>
      </c>
      <c r="C52" s="24">
        <v>84</v>
      </c>
    </row>
    <row r="53" spans="1:3" s="10" customFormat="1" ht="63.75" customHeight="1">
      <c r="A53" s="64" t="s">
        <v>78</v>
      </c>
      <c r="B53" s="55" t="s">
        <v>79</v>
      </c>
      <c r="C53" s="24">
        <v>326</v>
      </c>
    </row>
    <row r="54" spans="1:3" s="10" customFormat="1" ht="32.25" customHeight="1">
      <c r="A54" s="22" t="s">
        <v>6</v>
      </c>
      <c r="B54" s="23" t="s">
        <v>42</v>
      </c>
      <c r="C54" s="24">
        <v>1969</v>
      </c>
    </row>
    <row r="55" spans="1:3" s="10" customFormat="1" ht="17.25" customHeight="1">
      <c r="A55" s="65" t="s">
        <v>125</v>
      </c>
      <c r="B55" s="66" t="s">
        <v>124</v>
      </c>
      <c r="C55" s="67">
        <v>25</v>
      </c>
    </row>
    <row r="56" spans="1:3" s="11" customFormat="1" ht="21.75" customHeight="1">
      <c r="A56" s="68" t="s">
        <v>7</v>
      </c>
      <c r="B56" s="69" t="s">
        <v>43</v>
      </c>
      <c r="C56" s="70">
        <f>C59+C82+C84</f>
        <v>957045.9</v>
      </c>
    </row>
    <row r="57" spans="1:3" s="11" customFormat="1" ht="15" customHeight="1" hidden="1">
      <c r="A57" s="71" t="s">
        <v>69</v>
      </c>
      <c r="B57" s="69" t="s">
        <v>71</v>
      </c>
      <c r="C57" s="70">
        <f>SUM(C58)</f>
        <v>0</v>
      </c>
    </row>
    <row r="58" spans="1:3" s="11" customFormat="1" ht="15" customHeight="1" hidden="1">
      <c r="A58" s="71" t="s">
        <v>70</v>
      </c>
      <c r="B58" s="69" t="s">
        <v>72</v>
      </c>
      <c r="C58" s="70"/>
    </row>
    <row r="59" spans="1:3" s="10" customFormat="1" ht="32.25" customHeight="1">
      <c r="A59" s="72" t="s">
        <v>55</v>
      </c>
      <c r="B59" s="73" t="s">
        <v>44</v>
      </c>
      <c r="C59" s="74">
        <f>SUM(C60+C63+C71+C79)</f>
        <v>957364.4</v>
      </c>
    </row>
    <row r="60" spans="1:3" s="10" customFormat="1" ht="31.5" customHeight="1">
      <c r="A60" s="72" t="s">
        <v>8</v>
      </c>
      <c r="B60" s="73" t="s">
        <v>93</v>
      </c>
      <c r="C60" s="74">
        <f>C61+C62</f>
        <v>198538.40000000002</v>
      </c>
    </row>
    <row r="61" spans="1:3" s="8" customFormat="1" ht="23.25" customHeight="1">
      <c r="A61" s="85" t="s">
        <v>9</v>
      </c>
      <c r="B61" s="86" t="s">
        <v>94</v>
      </c>
      <c r="C61" s="31">
        <v>109465.6</v>
      </c>
    </row>
    <row r="62" spans="1:3" s="8" customFormat="1" ht="37.5" customHeight="1">
      <c r="A62" s="87" t="s">
        <v>130</v>
      </c>
      <c r="B62" s="88" t="s">
        <v>131</v>
      </c>
      <c r="C62" s="89">
        <v>89072.8</v>
      </c>
    </row>
    <row r="63" spans="1:3" s="10" customFormat="1" ht="39" customHeight="1">
      <c r="A63" s="72" t="s">
        <v>75</v>
      </c>
      <c r="B63" s="73" t="s">
        <v>95</v>
      </c>
      <c r="C63" s="74">
        <f>SUM(C64:C70)</f>
        <v>94653.9</v>
      </c>
    </row>
    <row r="64" spans="1:3" s="8" customFormat="1" ht="96" customHeight="1">
      <c r="A64" s="32" t="s">
        <v>80</v>
      </c>
      <c r="B64" s="33" t="s">
        <v>96</v>
      </c>
      <c r="C64" s="34">
        <v>6181.2</v>
      </c>
    </row>
    <row r="65" spans="1:3" s="8" customFormat="1" ht="43.5" customHeight="1">
      <c r="A65" s="35" t="s">
        <v>111</v>
      </c>
      <c r="B65" s="81" t="s">
        <v>112</v>
      </c>
      <c r="C65" s="36">
        <v>554.7</v>
      </c>
    </row>
    <row r="66" spans="1:3" s="8" customFormat="1" ht="31.5" customHeight="1">
      <c r="A66" s="35" t="s">
        <v>115</v>
      </c>
      <c r="B66" s="82" t="s">
        <v>116</v>
      </c>
      <c r="C66" s="37">
        <v>1543.7</v>
      </c>
    </row>
    <row r="67" spans="1:3" s="8" customFormat="1" ht="43.5" customHeight="1">
      <c r="A67" s="35" t="s">
        <v>117</v>
      </c>
      <c r="B67" s="82" t="s">
        <v>118</v>
      </c>
      <c r="C67" s="37">
        <v>900</v>
      </c>
    </row>
    <row r="68" spans="1:3" s="8" customFormat="1" ht="33" customHeight="1">
      <c r="A68" s="35" t="s">
        <v>113</v>
      </c>
      <c r="B68" s="83" t="s">
        <v>114</v>
      </c>
      <c r="C68" s="31">
        <v>13137</v>
      </c>
    </row>
    <row r="69" spans="1:3" s="8" customFormat="1" ht="33" customHeight="1">
      <c r="A69" s="38" t="s">
        <v>119</v>
      </c>
      <c r="B69" s="83" t="s">
        <v>120</v>
      </c>
      <c r="C69" s="31">
        <v>5119.3</v>
      </c>
    </row>
    <row r="70" spans="1:3" s="8" customFormat="1" ht="20.25" customHeight="1">
      <c r="A70" s="39" t="s">
        <v>10</v>
      </c>
      <c r="B70" s="33" t="s">
        <v>97</v>
      </c>
      <c r="C70" s="34">
        <v>67218</v>
      </c>
    </row>
    <row r="71" spans="1:3" s="10" customFormat="1" ht="28.5" customHeight="1">
      <c r="A71" s="72" t="s">
        <v>11</v>
      </c>
      <c r="B71" s="73" t="s">
        <v>98</v>
      </c>
      <c r="C71" s="74">
        <f>SUM(C72:C78)</f>
        <v>653048.5</v>
      </c>
    </row>
    <row r="72" spans="1:5" s="8" customFormat="1" ht="32.25" customHeight="1">
      <c r="A72" s="32" t="s">
        <v>12</v>
      </c>
      <c r="B72" s="33" t="s">
        <v>99</v>
      </c>
      <c r="C72" s="34">
        <v>2719.3</v>
      </c>
      <c r="E72" s="15"/>
    </row>
    <row r="73" spans="1:3" s="8" customFormat="1" ht="39" customHeight="1">
      <c r="A73" s="32" t="s">
        <v>88</v>
      </c>
      <c r="B73" s="33" t="s">
        <v>100</v>
      </c>
      <c r="C73" s="34">
        <v>9.6</v>
      </c>
    </row>
    <row r="74" spans="1:3" s="8" customFormat="1" ht="31.5">
      <c r="A74" s="32" t="s">
        <v>87</v>
      </c>
      <c r="B74" s="33" t="s">
        <v>101</v>
      </c>
      <c r="C74" s="34">
        <v>65118.6</v>
      </c>
    </row>
    <row r="75" spans="1:3" s="8" customFormat="1" ht="39" customHeight="1">
      <c r="A75" s="32" t="s">
        <v>85</v>
      </c>
      <c r="B75" s="33" t="s">
        <v>102</v>
      </c>
      <c r="C75" s="34">
        <v>13633.2</v>
      </c>
    </row>
    <row r="76" spans="1:3" s="8" customFormat="1" ht="37.5" customHeight="1">
      <c r="A76" s="32" t="s">
        <v>86</v>
      </c>
      <c r="B76" s="40" t="s">
        <v>103</v>
      </c>
      <c r="C76" s="34">
        <v>6064.7</v>
      </c>
    </row>
    <row r="77" spans="1:3" s="8" customFormat="1" ht="27.75" customHeight="1">
      <c r="A77" s="41" t="s">
        <v>123</v>
      </c>
      <c r="B77" s="40" t="s">
        <v>108</v>
      </c>
      <c r="C77" s="34">
        <v>6192.8</v>
      </c>
    </row>
    <row r="78" spans="1:3" s="8" customFormat="1" ht="15.75">
      <c r="A78" s="32" t="s">
        <v>13</v>
      </c>
      <c r="B78" s="33" t="s">
        <v>104</v>
      </c>
      <c r="C78" s="42">
        <v>559310.3</v>
      </c>
    </row>
    <row r="79" spans="1:3" s="10" customFormat="1" ht="27.75" customHeight="1">
      <c r="A79" s="72" t="s">
        <v>14</v>
      </c>
      <c r="B79" s="73" t="s">
        <v>105</v>
      </c>
      <c r="C79" s="74">
        <f>C80+C81</f>
        <v>11123.6</v>
      </c>
    </row>
    <row r="80" spans="1:3" s="12" customFormat="1" ht="27.75" customHeight="1">
      <c r="A80" s="43" t="s">
        <v>107</v>
      </c>
      <c r="B80" s="44" t="s">
        <v>106</v>
      </c>
      <c r="C80" s="45">
        <v>10988.6</v>
      </c>
    </row>
    <row r="81" spans="1:3" s="12" customFormat="1" ht="44.25" customHeight="1">
      <c r="A81" s="35" t="s">
        <v>121</v>
      </c>
      <c r="B81" s="84" t="s">
        <v>122</v>
      </c>
      <c r="C81" s="46">
        <v>135</v>
      </c>
    </row>
    <row r="82" spans="1:3" s="8" customFormat="1" ht="66.75" customHeight="1">
      <c r="A82" s="75" t="s">
        <v>65</v>
      </c>
      <c r="B82" s="76" t="s">
        <v>63</v>
      </c>
      <c r="C82" s="31">
        <f>SUM(C83)</f>
        <v>1412.7</v>
      </c>
    </row>
    <row r="83" spans="1:3" s="8" customFormat="1" ht="41.25" customHeight="1">
      <c r="A83" s="47" t="s">
        <v>66</v>
      </c>
      <c r="B83" s="48" t="s">
        <v>67</v>
      </c>
      <c r="C83" s="34">
        <v>1412.7</v>
      </c>
    </row>
    <row r="84" spans="1:3" s="8" customFormat="1" ht="39" customHeight="1">
      <c r="A84" s="77" t="s">
        <v>68</v>
      </c>
      <c r="B84" s="78" t="s">
        <v>64</v>
      </c>
      <c r="C84" s="79">
        <v>-1731.2</v>
      </c>
    </row>
    <row r="85" spans="1:4" s="11" customFormat="1" ht="17.25" customHeight="1">
      <c r="A85" s="72" t="s">
        <v>16</v>
      </c>
      <c r="B85" s="80"/>
      <c r="C85" s="74">
        <f>SUM(C16+C56)</f>
        <v>1190869.5</v>
      </c>
      <c r="D85" s="11" t="s">
        <v>147</v>
      </c>
    </row>
    <row r="86" ht="12.75">
      <c r="A86" s="13"/>
    </row>
    <row r="87" ht="12.75">
      <c r="A87" s="13"/>
    </row>
  </sheetData>
  <sheetProtection/>
  <mergeCells count="2">
    <mergeCell ref="A12:C12"/>
    <mergeCell ref="A13:C13"/>
  </mergeCells>
  <printOptions/>
  <pageMargins left="1.1023622047244095" right="0.3937007874015748" top="0.7874015748031497" bottom="0.31496062992125984" header="0.1968503937007874" footer="0.196850393700787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СОФИЯ</cp:lastModifiedBy>
  <cp:lastPrinted>2019-12-04T09:29:50Z</cp:lastPrinted>
  <dcterms:created xsi:type="dcterms:W3CDTF">1996-10-08T23:32:33Z</dcterms:created>
  <dcterms:modified xsi:type="dcterms:W3CDTF">2019-12-20T18:42:06Z</dcterms:modified>
  <cp:category/>
  <cp:version/>
  <cp:contentType/>
  <cp:contentStatus/>
</cp:coreProperties>
</file>